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55071\Desktop\"/>
    </mc:Choice>
  </mc:AlternateContent>
  <xr:revisionPtr revIDLastSave="0" documentId="13_ncr:1_{ABA1FE1F-E7EA-47C7-84E3-B9036A6EBC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19" i="1"/>
  <c r="D17" i="1"/>
  <c r="A15" i="1"/>
  <c r="A12" i="1"/>
  <c r="A13" i="1" s="1"/>
  <c r="A11" i="1"/>
  <c r="D8" i="1"/>
  <c r="D7" i="1"/>
  <c r="D6" i="1"/>
  <c r="D5" i="1"/>
  <c r="D3" i="1"/>
  <c r="D26" i="1" s="1"/>
</calcChain>
</file>

<file path=xl/sharedStrings.xml><?xml version="1.0" encoding="utf-8"?>
<sst xmlns="http://schemas.openxmlformats.org/spreadsheetml/2006/main" count="56" uniqueCount="41">
  <si>
    <t>方案测算</t>
    <phoneticPr fontId="2" type="noConversion"/>
  </si>
  <si>
    <t>序号</t>
    <phoneticPr fontId="2" type="noConversion"/>
  </si>
  <si>
    <t>项目名称</t>
    <phoneticPr fontId="2" type="noConversion"/>
  </si>
  <si>
    <t>单位</t>
    <phoneticPr fontId="2" type="noConversion"/>
  </si>
  <si>
    <t>工程量</t>
    <phoneticPr fontId="2" type="noConversion"/>
  </si>
  <si>
    <t>一</t>
    <phoneticPr fontId="2" type="noConversion"/>
  </si>
  <si>
    <t>建安工程费</t>
    <phoneticPr fontId="2" type="noConversion"/>
  </si>
  <si>
    <r>
      <t>m</t>
    </r>
    <r>
      <rPr>
        <b/>
        <vertAlign val="superscript"/>
        <sz val="11"/>
        <color theme="1"/>
        <rFont val="等线"/>
        <family val="3"/>
        <charset val="134"/>
        <scheme val="minor"/>
      </rPr>
      <t>2</t>
    </r>
    <phoneticPr fontId="2" type="noConversion"/>
  </si>
  <si>
    <t>场地拆除及恢复</t>
    <phoneticPr fontId="2" type="noConversion"/>
  </si>
  <si>
    <t>坡道混凝土墙拆除</t>
    <phoneticPr fontId="2" type="noConversion"/>
  </si>
  <si>
    <r>
      <t>m</t>
    </r>
    <r>
      <rPr>
        <vertAlign val="superscript"/>
        <sz val="11"/>
        <color theme="1"/>
        <rFont val="等线"/>
        <family val="3"/>
        <charset val="134"/>
        <scheme val="minor"/>
      </rPr>
      <t>3</t>
    </r>
    <phoneticPr fontId="2" type="noConversion"/>
  </si>
  <si>
    <t>坡道混凝土底板拆除</t>
    <phoneticPr fontId="2" type="noConversion"/>
  </si>
  <si>
    <t>坡道混凝土墙重新建</t>
    <phoneticPr fontId="2" type="noConversion"/>
  </si>
  <si>
    <t>坡道混凝土底板新建</t>
    <phoneticPr fontId="2" type="noConversion"/>
  </si>
  <si>
    <t>出入口流程修改</t>
    <phoneticPr fontId="2" type="noConversion"/>
  </si>
  <si>
    <t>供氧中心液氧站拆除</t>
    <phoneticPr fontId="2" type="noConversion"/>
  </si>
  <si>
    <r>
      <t>m</t>
    </r>
    <r>
      <rPr>
        <vertAlign val="superscript"/>
        <sz val="11"/>
        <rFont val="等线"/>
        <family val="3"/>
        <charset val="134"/>
        <scheme val="minor"/>
      </rPr>
      <t>2</t>
    </r>
    <phoneticPr fontId="2" type="noConversion"/>
  </si>
  <si>
    <t>污水管线拆除</t>
    <phoneticPr fontId="2" type="noConversion"/>
  </si>
  <si>
    <t>m</t>
    <phoneticPr fontId="2" type="noConversion"/>
  </si>
  <si>
    <t>污水管线重建</t>
    <phoneticPr fontId="2" type="noConversion"/>
  </si>
  <si>
    <t>雨水管线拆除</t>
    <phoneticPr fontId="2" type="noConversion"/>
  </si>
  <si>
    <t>雨水管线重建</t>
    <phoneticPr fontId="2" type="noConversion"/>
  </si>
  <si>
    <t>地面拆除</t>
    <phoneticPr fontId="2" type="noConversion"/>
  </si>
  <si>
    <r>
      <t>m</t>
    </r>
    <r>
      <rPr>
        <vertAlign val="superscript"/>
        <sz val="11"/>
        <color theme="1"/>
        <rFont val="等线"/>
        <family val="3"/>
        <charset val="134"/>
        <scheme val="minor"/>
      </rPr>
      <t>2</t>
    </r>
    <phoneticPr fontId="2" type="noConversion"/>
  </si>
  <si>
    <t>感染楼新建（F1-F3层）</t>
    <phoneticPr fontId="2" type="noConversion"/>
  </si>
  <si>
    <t>直线加速器(B1-B2层)</t>
    <phoneticPr fontId="2" type="noConversion"/>
  </si>
  <si>
    <t>制氧站（位于感染楼屋顶）</t>
    <phoneticPr fontId="2" type="noConversion"/>
  </si>
  <si>
    <t>制氧站</t>
    <phoneticPr fontId="2" type="noConversion"/>
  </si>
  <si>
    <r>
      <t>制氧设备（0100双机组，单机组产氧量34.17m</t>
    </r>
    <r>
      <rPr>
        <vertAlign val="super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>/h）</t>
    </r>
    <phoneticPr fontId="2" type="noConversion"/>
  </si>
  <si>
    <t>项</t>
    <phoneticPr fontId="2" type="noConversion"/>
  </si>
  <si>
    <t>室外工程</t>
    <phoneticPr fontId="2" type="noConversion"/>
  </si>
  <si>
    <t>室外绿化及铺装</t>
    <phoneticPr fontId="2" type="noConversion"/>
  </si>
  <si>
    <t>室外机电管线</t>
    <phoneticPr fontId="2" type="noConversion"/>
  </si>
  <si>
    <t>二</t>
    <phoneticPr fontId="2" type="noConversion"/>
  </si>
  <si>
    <t>工程建设其他费</t>
    <phoneticPr fontId="2" type="noConversion"/>
  </si>
  <si>
    <t>万元</t>
    <phoneticPr fontId="2" type="noConversion"/>
  </si>
  <si>
    <t>三</t>
    <phoneticPr fontId="2" type="noConversion"/>
  </si>
  <si>
    <t>基本预备费</t>
    <phoneticPr fontId="2" type="noConversion"/>
  </si>
  <si>
    <t>四</t>
    <phoneticPr fontId="2" type="noConversion"/>
  </si>
  <si>
    <t>总投资</t>
    <phoneticPr fontId="2" type="noConversion"/>
  </si>
  <si>
    <t>说明：
1、感染楼新建费用不包括医疗专用设备、家具费用、室外工程费用。
2、直线减速器不包括医疗专用设备费用。
3、本估算工程建设其他费按照建安工程费的10%考虑。
4、本估算的基本预备费按照建安工程费及基本预备费之和的8%考虑。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</si>
</sst>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8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vertAlign val="superscript"/>
      <sz val="11"/>
      <color theme="1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vertAlign val="superscript"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F4" sqref="F4"/>
    </sheetView>
  </sheetViews>
  <sheetFormatPr defaultRowHeight="14.25" x14ac:dyDescent="0.2"/>
  <cols>
    <col min="1" max="1" width="16" customWidth="1"/>
    <col min="2" max="2" width="29.25" customWidth="1"/>
    <col min="3" max="3" width="10.625" customWidth="1"/>
    <col min="4" max="4" width="11.875" customWidth="1"/>
  </cols>
  <sheetData>
    <row r="1" spans="1:4" ht="22.5" x14ac:dyDescent="0.2">
      <c r="A1" s="1" t="s">
        <v>0</v>
      </c>
      <c r="B1" s="1"/>
      <c r="C1" s="1"/>
      <c r="D1" s="1"/>
    </row>
    <row r="2" spans="1:4" x14ac:dyDescent="0.2">
      <c r="A2" s="2" t="s">
        <v>1</v>
      </c>
      <c r="B2" s="3" t="s">
        <v>2</v>
      </c>
      <c r="C2" s="2" t="s">
        <v>3</v>
      </c>
      <c r="D2" s="2" t="s">
        <v>4</v>
      </c>
    </row>
    <row r="3" spans="1:4" ht="28.5" x14ac:dyDescent="0.2">
      <c r="A3" s="4" t="s">
        <v>5</v>
      </c>
      <c r="B3" s="5" t="s">
        <v>6</v>
      </c>
      <c r="C3" s="4" t="s">
        <v>7</v>
      </c>
      <c r="D3" s="4">
        <f>D16+D17+D18</f>
        <v>9830</v>
      </c>
    </row>
    <row r="4" spans="1:4" ht="28.5" x14ac:dyDescent="0.2">
      <c r="A4" s="4">
        <v>1</v>
      </c>
      <c r="B4" s="5" t="s">
        <v>8</v>
      </c>
      <c r="C4" s="4"/>
      <c r="D4" s="4"/>
    </row>
    <row r="5" spans="1:4" ht="28.5" x14ac:dyDescent="0.2">
      <c r="A5" s="6">
        <v>1.1000000000000001</v>
      </c>
      <c r="B5" s="7" t="s">
        <v>9</v>
      </c>
      <c r="C5" s="6" t="s">
        <v>10</v>
      </c>
      <c r="D5" s="6">
        <f>(57.15+71.15)*2*0.5</f>
        <v>128.30000000000001</v>
      </c>
    </row>
    <row r="6" spans="1:4" ht="42.75" x14ac:dyDescent="0.2">
      <c r="A6" s="6">
        <v>1.2</v>
      </c>
      <c r="B6" s="7" t="s">
        <v>11</v>
      </c>
      <c r="C6" s="6" t="s">
        <v>10</v>
      </c>
      <c r="D6" s="6">
        <f>64*7.3*0.5</f>
        <v>233.6</v>
      </c>
    </row>
    <row r="7" spans="1:4" ht="42.75" x14ac:dyDescent="0.2">
      <c r="A7" s="6">
        <v>1.3</v>
      </c>
      <c r="B7" s="7" t="s">
        <v>12</v>
      </c>
      <c r="C7" s="6" t="s">
        <v>10</v>
      </c>
      <c r="D7" s="6">
        <f>(54.5+102)*2*0.5</f>
        <v>156.5</v>
      </c>
    </row>
    <row r="8" spans="1:4" ht="42.75" x14ac:dyDescent="0.2">
      <c r="A8" s="6">
        <v>1.4</v>
      </c>
      <c r="B8" s="7" t="s">
        <v>13</v>
      </c>
      <c r="C8" s="6" t="s">
        <v>10</v>
      </c>
      <c r="D8" s="6">
        <f>54*7.7*0.5+102*4.5*0.5</f>
        <v>437.4</v>
      </c>
    </row>
    <row r="9" spans="1:4" ht="28.5" x14ac:dyDescent="0.2">
      <c r="A9" s="6">
        <v>1.5</v>
      </c>
      <c r="B9" s="7" t="s">
        <v>14</v>
      </c>
      <c r="C9" s="6"/>
      <c r="D9" s="6"/>
    </row>
    <row r="10" spans="1:4" ht="42.75" x14ac:dyDescent="0.2">
      <c r="A10" s="8">
        <v>1.6</v>
      </c>
      <c r="B10" s="9" t="s">
        <v>15</v>
      </c>
      <c r="C10" s="8" t="s">
        <v>16</v>
      </c>
      <c r="D10" s="8">
        <v>88</v>
      </c>
    </row>
    <row r="11" spans="1:4" ht="28.5" x14ac:dyDescent="0.2">
      <c r="A11" s="6">
        <f>A10+0.1</f>
        <v>1.7000000000000002</v>
      </c>
      <c r="B11" s="7" t="s">
        <v>17</v>
      </c>
      <c r="C11" s="6" t="s">
        <v>18</v>
      </c>
      <c r="D11" s="6">
        <v>200</v>
      </c>
    </row>
    <row r="12" spans="1:4" ht="28.5" x14ac:dyDescent="0.2">
      <c r="A12" s="6">
        <f t="shared" ref="A12:A13" si="0">A11+0.1</f>
        <v>1.8000000000000003</v>
      </c>
      <c r="B12" s="7" t="s">
        <v>19</v>
      </c>
      <c r="C12" s="6" t="s">
        <v>18</v>
      </c>
      <c r="D12" s="6">
        <v>300</v>
      </c>
    </row>
    <row r="13" spans="1:4" ht="28.5" x14ac:dyDescent="0.2">
      <c r="A13" s="6">
        <f t="shared" si="0"/>
        <v>1.9000000000000004</v>
      </c>
      <c r="B13" s="7" t="s">
        <v>20</v>
      </c>
      <c r="C13" s="6" t="s">
        <v>18</v>
      </c>
      <c r="D13" s="6">
        <v>138</v>
      </c>
    </row>
    <row r="14" spans="1:4" ht="28.5" x14ac:dyDescent="0.2">
      <c r="A14" s="10">
        <v>1.1000000000000001</v>
      </c>
      <c r="B14" s="7" t="s">
        <v>21</v>
      </c>
      <c r="C14" s="6" t="s">
        <v>18</v>
      </c>
      <c r="D14" s="6">
        <v>200</v>
      </c>
    </row>
    <row r="15" spans="1:4" ht="16.5" x14ac:dyDescent="0.2">
      <c r="A15" s="10">
        <f>A14+0.01</f>
        <v>1.1100000000000001</v>
      </c>
      <c r="B15" s="7" t="s">
        <v>22</v>
      </c>
      <c r="C15" s="6" t="s">
        <v>23</v>
      </c>
      <c r="D15" s="6">
        <v>2000</v>
      </c>
    </row>
    <row r="16" spans="1:4" ht="42.75" x14ac:dyDescent="0.2">
      <c r="A16" s="4">
        <v>2</v>
      </c>
      <c r="B16" s="5" t="s">
        <v>24</v>
      </c>
      <c r="C16" s="4" t="s">
        <v>7</v>
      </c>
      <c r="D16" s="4">
        <v>6600</v>
      </c>
    </row>
    <row r="17" spans="1:4" ht="42.75" x14ac:dyDescent="0.2">
      <c r="A17" s="4">
        <v>3</v>
      </c>
      <c r="B17" s="5" t="s">
        <v>25</v>
      </c>
      <c r="C17" s="4" t="s">
        <v>7</v>
      </c>
      <c r="D17" s="4">
        <f>1560*2</f>
        <v>3120</v>
      </c>
    </row>
    <row r="18" spans="1:4" ht="57" x14ac:dyDescent="0.2">
      <c r="A18" s="4">
        <v>4</v>
      </c>
      <c r="B18" s="5" t="s">
        <v>26</v>
      </c>
      <c r="C18" s="4" t="s">
        <v>7</v>
      </c>
      <c r="D18" s="4">
        <v>110</v>
      </c>
    </row>
    <row r="19" spans="1:4" ht="16.5" x14ac:dyDescent="0.2">
      <c r="A19" s="11">
        <v>4.0999999999999996</v>
      </c>
      <c r="B19" s="12" t="s">
        <v>27</v>
      </c>
      <c r="C19" s="11" t="s">
        <v>23</v>
      </c>
      <c r="D19" s="11">
        <f>D18</f>
        <v>110</v>
      </c>
    </row>
    <row r="20" spans="1:4" ht="102" x14ac:dyDescent="0.2">
      <c r="A20" s="11">
        <v>4.2</v>
      </c>
      <c r="B20" s="12" t="s">
        <v>28</v>
      </c>
      <c r="C20" s="11" t="s">
        <v>29</v>
      </c>
      <c r="D20" s="11">
        <v>1</v>
      </c>
    </row>
    <row r="21" spans="1:4" ht="16.5" x14ac:dyDescent="0.2">
      <c r="A21" s="4">
        <v>5</v>
      </c>
      <c r="B21" s="5" t="s">
        <v>30</v>
      </c>
      <c r="C21" s="4" t="s">
        <v>7</v>
      </c>
      <c r="D21" s="4">
        <v>5217</v>
      </c>
    </row>
    <row r="22" spans="1:4" ht="28.5" x14ac:dyDescent="0.2">
      <c r="A22" s="11">
        <v>5.0999999999999996</v>
      </c>
      <c r="B22" s="12" t="s">
        <v>31</v>
      </c>
      <c r="C22" s="11" t="s">
        <v>23</v>
      </c>
      <c r="D22" s="11">
        <f>5217-2200</f>
        <v>3017</v>
      </c>
    </row>
    <row r="23" spans="1:4" ht="28.5" x14ac:dyDescent="0.2">
      <c r="A23" s="11">
        <v>5.2</v>
      </c>
      <c r="B23" s="12" t="s">
        <v>32</v>
      </c>
      <c r="C23" s="11" t="s">
        <v>23</v>
      </c>
      <c r="D23" s="11">
        <f>D21</f>
        <v>5217</v>
      </c>
    </row>
    <row r="24" spans="1:4" ht="28.5" x14ac:dyDescent="0.2">
      <c r="A24" s="4" t="s">
        <v>33</v>
      </c>
      <c r="B24" s="13" t="s">
        <v>34</v>
      </c>
      <c r="C24" s="14" t="s">
        <v>35</v>
      </c>
      <c r="D24" s="15" t="e">
        <f>#REF!</f>
        <v>#REF!</v>
      </c>
    </row>
    <row r="25" spans="1:4" ht="28.5" x14ac:dyDescent="0.2">
      <c r="A25" s="4" t="s">
        <v>36</v>
      </c>
      <c r="B25" s="13" t="s">
        <v>37</v>
      </c>
      <c r="C25" s="14" t="s">
        <v>35</v>
      </c>
      <c r="D25" s="15" t="e">
        <f>#REF!+#REF!</f>
        <v>#REF!</v>
      </c>
    </row>
    <row r="26" spans="1:4" ht="16.5" x14ac:dyDescent="0.2">
      <c r="A26" s="4" t="s">
        <v>38</v>
      </c>
      <c r="B26" s="13" t="s">
        <v>39</v>
      </c>
      <c r="C26" s="4" t="s">
        <v>7</v>
      </c>
      <c r="D26" s="4">
        <f>D3</f>
        <v>9830</v>
      </c>
    </row>
    <row r="27" spans="1:4" x14ac:dyDescent="0.2">
      <c r="A27" s="16"/>
      <c r="B27" s="17" t="s">
        <v>40</v>
      </c>
      <c r="C27" s="17"/>
      <c r="D27" s="17"/>
    </row>
  </sheetData>
  <mergeCells count="2">
    <mergeCell ref="A1:D1"/>
    <mergeCell ref="B27:D2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55071</cp:lastModifiedBy>
  <dcterms:created xsi:type="dcterms:W3CDTF">2015-06-05T18:19:34Z</dcterms:created>
  <dcterms:modified xsi:type="dcterms:W3CDTF">2021-05-21T08:01:05Z</dcterms:modified>
</cp:coreProperties>
</file>